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E68A1D62-C624-4FA6-AF9A-C5205DB02F36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19" i="1" l="1"/>
  <c r="E17" i="1"/>
  <c r="E27" i="1" l="1"/>
  <c r="E26" i="1"/>
  <c r="E25" i="1"/>
  <c r="F24" i="1"/>
  <c r="E24" i="1"/>
  <c r="E23" i="1"/>
  <c r="E16" i="1"/>
  <c r="E15" i="1"/>
  <c r="F14" i="1"/>
  <c r="E14" i="1" s="1"/>
  <c r="F13" i="1"/>
  <c r="E13" i="1" s="1"/>
  <c r="E28" i="1" l="1"/>
  <c r="F28" i="1"/>
</calcChain>
</file>

<file path=xl/sharedStrings.xml><?xml version="1.0" encoding="utf-8"?>
<sst xmlns="http://schemas.openxmlformats.org/spreadsheetml/2006/main" count="56" uniqueCount="52">
  <si>
    <t>OŠ PUJANKI SPLIT</t>
  </si>
  <si>
    <t xml:space="preserve">KLASA: </t>
  </si>
  <si>
    <t>URBROJ:</t>
  </si>
  <si>
    <t>Na temelju članka 28. Zakona o javnoj nabavi ("Narodne Novine" 120/16), Pravilnik o planu nabave, registru ugovora, prethodnom savjetovanju i analizi tržišta u javnoj nabavi ("Narodne Novine" 101/17), Pravilnika o provedbi postupaka jednostavne nabave OŠ Pujanki Split, te članka 72. Statuta OŠ PUJANKI Split, Školski odbor donosi:</t>
  </si>
  <si>
    <t>PLAN NABAVE ZA 2021. god</t>
  </si>
  <si>
    <t>RB</t>
  </si>
  <si>
    <t>EVIDENCIJSKI BROJ CTO</t>
  </si>
  <si>
    <t>CPV OZNAKA I OPIS</t>
  </si>
  <si>
    <t>PREDMET NABAVE</t>
  </si>
  <si>
    <t xml:space="preserve">PROCJENJENA VRIJEDNOST </t>
  </si>
  <si>
    <t>VRSTA POSTUPKA</t>
  </si>
  <si>
    <t xml:space="preserve">UGOVOR ILI NARUDŽBENICA </t>
  </si>
  <si>
    <t>BEZ PDV</t>
  </si>
  <si>
    <t>SA PDV</t>
  </si>
  <si>
    <t>80511000-9 (Usluge izobrazbe osoblja)</t>
  </si>
  <si>
    <t>Stručno usavršavanje zaposlenika</t>
  </si>
  <si>
    <t>jednostavna nabava</t>
  </si>
  <si>
    <t xml:space="preserve"> -</t>
  </si>
  <si>
    <t>30190000-7 (Razna uredska oprema i potrepštine)</t>
  </si>
  <si>
    <t>Uredski materijal</t>
  </si>
  <si>
    <t>narudžbenica</t>
  </si>
  <si>
    <t>39800000-0 (Proizvodi za čišćenje i poliranje)</t>
  </si>
  <si>
    <t>Materijali i sredstva za čišćenje</t>
  </si>
  <si>
    <t>33700000-7 (Proizvodi za osobnu njegu)</t>
  </si>
  <si>
    <t>Materijali za higijenske potrebe</t>
  </si>
  <si>
    <t>15110000-2 Meso</t>
  </si>
  <si>
    <t>Materijal i sirovine - namirnice</t>
  </si>
  <si>
    <t>03200000-3 Žitarice, krumpir, povrće, voće i orašasti plodovi</t>
  </si>
  <si>
    <t>09310000-5 Električna energija</t>
  </si>
  <si>
    <t>Energija</t>
  </si>
  <si>
    <t>Postupak javne nabave provodi osnivač</t>
  </si>
  <si>
    <t>Ugovor</t>
  </si>
  <si>
    <t>50000000-5 Usluge održavanja i popravka</t>
  </si>
  <si>
    <t>Usluge tekućeg i investicijskog održavanja</t>
  </si>
  <si>
    <t>30213000-5 Osobna računala</t>
  </si>
  <si>
    <t>Računala i računalna oprema</t>
  </si>
  <si>
    <t>39100000-3 Namještaj</t>
  </si>
  <si>
    <t>Uredski namještaj</t>
  </si>
  <si>
    <t>22113000-5 (Knjige za knjižnice)</t>
  </si>
  <si>
    <t>Knjige u knjižnicama</t>
  </si>
  <si>
    <t>UKUPNO</t>
  </si>
  <si>
    <t>U planu nabave sve su usluge, robe i artikli razvrstani te se uklapaju u iznos sredstava prema Financijskom planu za 2021. g.  Sredstva za realizaciju ovog Plana osiguravaju se iz Gradskog proračuna grada Splita, Županijskog i Državnog proračuna, te iz vlastitih prihoda Škole, prihoda za posebne namjene, prihoda od sufinanciranja produženog boravka,prihoda od pomoći temeljem prijenosa EU sredstava,  prihoda od nefinancijske  imovine i donacija.</t>
  </si>
  <si>
    <t>Ravnatelj OŠ Pujanki</t>
  </si>
  <si>
    <t>Predsjednik Školskog odbora</t>
  </si>
  <si>
    <t>Mate Glavinović</t>
  </si>
  <si>
    <t>Nevena Vučević</t>
  </si>
  <si>
    <t>15112000-6 Perad</t>
  </si>
  <si>
    <t>15221000-3 Smrznuta riba</t>
  </si>
  <si>
    <t>15130000-8 Mesni proizvodi</t>
  </si>
  <si>
    <t>15511000-3 Mlijeko i mliječni proizvodi</t>
  </si>
  <si>
    <t>406-01/20-01/01</t>
  </si>
  <si>
    <t>2181-56-20-8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</si>
</sst>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0" fontId="0" fillId="0" borderId="0" xfId="0" applyFill="1" applyAlignment="1"/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textRotation="90"/>
    </xf>
    <xf numFmtId="0" fontId="9" fillId="0" borderId="1" xfId="0" applyFont="1" applyFill="1" applyBorder="1" applyAlignment="1">
      <alignment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Alignment="1">
      <alignment horizontal="right"/>
    </xf>
    <xf numFmtId="4" fontId="0" fillId="0" borderId="0" xfId="1" applyNumberFormat="1" applyFont="1" applyFill="1"/>
    <xf numFmtId="4" fontId="0" fillId="0" borderId="0" xfId="0" applyNumberFormat="1" applyFill="1"/>
    <xf numFmtId="3" fontId="2" fillId="0" borderId="4" xfId="0" applyNumberFormat="1" applyFont="1" applyFill="1" applyBorder="1" applyAlignment="1">
      <alignment horizontal="center" vertical="center" textRotation="90"/>
    </xf>
    <xf numFmtId="49" fontId="1" fillId="0" borderId="0" xfId="2" applyNumberFormat="1" applyBorder="1" applyAlignment="1">
      <alignment horizontal="justify" vertical="center"/>
    </xf>
    <xf numFmtId="49" fontId="1" fillId="0" borderId="0" xfId="2" applyNumberFormat="1" applyBorder="1" applyAlignment="1">
      <alignment horizontal="right" vertical="center"/>
    </xf>
    <xf numFmtId="49" fontId="1" fillId="0" borderId="0" xfId="2" applyNumberFormat="1" applyBorder="1" applyAlignment="1">
      <alignment horizontal="left" vertical="center"/>
    </xf>
    <xf numFmtId="49" fontId="13" fillId="0" borderId="0" xfId="2" applyNumberFormat="1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justify" vertical="center"/>
    </xf>
    <xf numFmtId="0" fontId="10" fillId="0" borderId="1" xfId="0" applyFont="1" applyBorder="1" applyAlignment="1">
      <alignment horizontal="center" wrapText="1"/>
    </xf>
    <xf numFmtId="0" fontId="0" fillId="0" borderId="0" xfId="0" applyBorder="1"/>
    <xf numFmtId="49" fontId="13" fillId="0" borderId="0" xfId="2" applyNumberFormat="1" applyFont="1" applyBorder="1" applyAlignment="1">
      <alignment horizontal="right" vertical="center"/>
    </xf>
    <xf numFmtId="49" fontId="1" fillId="2" borderId="0" xfId="2" applyNumberForma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Border="1" applyAlignment="1">
      <alignment horizontal="center" vertical="center"/>
    </xf>
    <xf numFmtId="49" fontId="1" fillId="0" borderId="0" xfId="2" applyNumberFormat="1" applyBorder="1" applyAlignment="1">
      <alignment horizontal="left" vertical="distributed"/>
    </xf>
    <xf numFmtId="49" fontId="1" fillId="2" borderId="0" xfId="2" applyNumberFormat="1" applyFill="1" applyBorder="1" applyAlignment="1">
      <alignment horizontal="right" vertical="center"/>
    </xf>
    <xf numFmtId="49" fontId="1" fillId="2" borderId="0" xfId="2" applyNumberFormat="1" applyFont="1" applyFill="1" applyBorder="1" applyAlignment="1">
      <alignment horizontal="right" vertical="center"/>
    </xf>
    <xf numFmtId="49" fontId="12" fillId="0" borderId="0" xfId="2" applyNumberFormat="1" applyFont="1" applyBorder="1" applyAlignment="1">
      <alignment horizontal="left" vertical="center"/>
    </xf>
    <xf numFmtId="49" fontId="12" fillId="0" borderId="0" xfId="2" applyNumberFormat="1" applyFont="1" applyBorder="1" applyAlignment="1">
      <alignment horizontal="right" vertical="center"/>
    </xf>
    <xf numFmtId="49" fontId="12" fillId="2" borderId="0" xfId="2" applyNumberFormat="1" applyFont="1" applyFill="1" applyBorder="1" applyAlignment="1">
      <alignment horizontal="right" vertical="center"/>
    </xf>
    <xf numFmtId="49" fontId="12" fillId="0" borderId="0" xfId="2" applyNumberFormat="1" applyFont="1" applyBorder="1" applyAlignment="1">
      <alignment horizontal="justify" vertical="center"/>
    </xf>
    <xf numFmtId="3" fontId="0" fillId="0" borderId="0" xfId="0" applyNumberFormat="1" applyBorder="1"/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justify"/>
    </xf>
    <xf numFmtId="0" fontId="0" fillId="0" borderId="0" xfId="0" applyFill="1" applyAlignment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3" fontId="2" fillId="0" borderId="2" xfId="0" applyNumberFormat="1" applyFont="1" applyFill="1" applyBorder="1" applyAlignment="1">
      <alignment horizontal="center" vertical="center" textRotation="90"/>
    </xf>
    <xf numFmtId="3" fontId="2" fillId="0" borderId="4" xfId="0" applyNumberFormat="1" applyFont="1" applyFill="1" applyBorder="1" applyAlignment="1">
      <alignment horizontal="center" vertical="center" textRotation="90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textRotation="90"/>
    </xf>
    <xf numFmtId="3" fontId="2" fillId="0" borderId="3" xfId="0" applyNumberFormat="1" applyFont="1" applyFill="1" applyBorder="1" applyAlignment="1">
      <alignment horizontal="center" vertical="center" textRotation="90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</cellXfs>
  <cellStyles count="3">
    <cellStyle name="Normalno" xfId="0" builtinId="0"/>
    <cellStyle name="Normalno 2" xfId="2" xr:uid="{00000000-0005-0000-0000-00002F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16" workbookViewId="0">
      <selection activeCell="G23" sqref="G23"/>
    </sheetView>
  </sheetViews>
  <sheetFormatPr defaultRowHeight="15" x14ac:dyDescent="0.25"/>
  <cols>
    <col min="2" max="2" width="13.42578125" customWidth="1"/>
    <col min="3" max="3" width="28.5703125" customWidth="1"/>
    <col min="4" max="4" width="31.7109375" customWidth="1"/>
    <col min="5" max="5" width="9.140625" customWidth="1"/>
    <col min="8" max="8" width="15.42578125" customWidth="1"/>
    <col min="18" max="18" width="12" customWidth="1"/>
    <col min="19" max="19" width="19.28515625" customWidth="1"/>
    <col min="21" max="21" width="12.5703125" customWidth="1"/>
  </cols>
  <sheetData>
    <row r="1" spans="1:21" ht="15.75" x14ac:dyDescent="0.25">
      <c r="A1" s="1" t="s">
        <v>0</v>
      </c>
      <c r="B1" s="1"/>
      <c r="C1" s="1"/>
      <c r="D1" s="2"/>
      <c r="E1" s="2"/>
      <c r="F1" s="2"/>
      <c r="G1" s="2"/>
      <c r="H1" s="2"/>
    </row>
    <row r="2" spans="1:21" x14ac:dyDescent="0.25">
      <c r="A2" s="3" t="s">
        <v>1</v>
      </c>
      <c r="B2" s="3" t="s">
        <v>50</v>
      </c>
      <c r="C2" s="3"/>
      <c r="D2" s="2"/>
      <c r="E2" s="2"/>
      <c r="F2" s="2"/>
      <c r="G2" s="2"/>
      <c r="H2" s="2"/>
    </row>
    <row r="3" spans="1:21" x14ac:dyDescent="0.25">
      <c r="A3" s="3" t="s">
        <v>2</v>
      </c>
      <c r="B3" s="3" t="s">
        <v>51</v>
      </c>
      <c r="C3" s="3"/>
      <c r="D3" s="2"/>
      <c r="E3" s="2"/>
      <c r="F3" s="2"/>
      <c r="G3" s="2"/>
      <c r="H3" s="2"/>
    </row>
    <row r="4" spans="1:21" x14ac:dyDescent="0.25">
      <c r="A4" s="3"/>
      <c r="B4" s="3"/>
      <c r="C4" s="3"/>
      <c r="D4" s="2"/>
      <c r="E4" s="2"/>
      <c r="F4" s="2"/>
      <c r="G4" s="2"/>
      <c r="H4" s="2"/>
    </row>
    <row r="5" spans="1:21" x14ac:dyDescent="0.25">
      <c r="A5" s="55" t="s">
        <v>3</v>
      </c>
      <c r="B5" s="56"/>
      <c r="C5" s="56"/>
      <c r="D5" s="56"/>
      <c r="E5" s="56"/>
      <c r="F5" s="56"/>
      <c r="G5" s="56"/>
      <c r="H5" s="56"/>
    </row>
    <row r="6" spans="1:21" x14ac:dyDescent="0.25">
      <c r="A6" s="56"/>
      <c r="B6" s="56"/>
      <c r="C6" s="56"/>
      <c r="D6" s="56"/>
      <c r="E6" s="56"/>
      <c r="F6" s="56"/>
      <c r="G6" s="56"/>
      <c r="H6" s="56"/>
    </row>
    <row r="7" spans="1:21" x14ac:dyDescent="0.25">
      <c r="A7" s="56"/>
      <c r="B7" s="56"/>
      <c r="C7" s="56"/>
      <c r="D7" s="56"/>
      <c r="E7" s="56"/>
      <c r="F7" s="56"/>
      <c r="G7" s="56"/>
      <c r="H7" s="56"/>
    </row>
    <row r="8" spans="1:21" x14ac:dyDescent="0.25">
      <c r="A8" s="4"/>
      <c r="B8" s="4"/>
      <c r="C8" s="4"/>
      <c r="D8" s="4"/>
      <c r="E8" s="4"/>
      <c r="F8" s="4"/>
      <c r="G8" s="4"/>
      <c r="H8" s="4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5.75" x14ac:dyDescent="0.25">
      <c r="A9" s="57" t="s">
        <v>4</v>
      </c>
      <c r="B9" s="58"/>
      <c r="C9" s="58"/>
      <c r="D9" s="58"/>
      <c r="E9" s="58"/>
      <c r="F9" s="58"/>
      <c r="G9" s="58"/>
      <c r="H9" s="58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1" x14ac:dyDescent="0.25">
      <c r="A10" s="2"/>
      <c r="B10" s="2"/>
      <c r="C10" s="2"/>
      <c r="D10" s="2"/>
      <c r="E10" s="2"/>
      <c r="F10" s="2"/>
      <c r="G10" s="2"/>
      <c r="H10" s="2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pans="1:21" x14ac:dyDescent="0.25">
      <c r="A11" s="59" t="s">
        <v>5</v>
      </c>
      <c r="B11" s="60" t="s">
        <v>6</v>
      </c>
      <c r="C11" s="60" t="s">
        <v>7</v>
      </c>
      <c r="D11" s="63" t="s">
        <v>8</v>
      </c>
      <c r="E11" s="65" t="s">
        <v>9</v>
      </c>
      <c r="F11" s="65"/>
      <c r="G11" s="66" t="s">
        <v>10</v>
      </c>
      <c r="H11" s="66" t="s">
        <v>11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x14ac:dyDescent="0.25">
      <c r="A12" s="59"/>
      <c r="B12" s="61"/>
      <c r="C12" s="62"/>
      <c r="D12" s="64" t="s">
        <v>8</v>
      </c>
      <c r="E12" s="5" t="s">
        <v>12</v>
      </c>
      <c r="F12" s="6" t="s">
        <v>13</v>
      </c>
      <c r="G12" s="67"/>
      <c r="H12" s="64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1" ht="30" customHeight="1" x14ac:dyDescent="0.25">
      <c r="A13" s="7">
        <v>1</v>
      </c>
      <c r="B13" s="8">
        <v>3213</v>
      </c>
      <c r="C13" s="9" t="s">
        <v>14</v>
      </c>
      <c r="D13" s="10" t="s">
        <v>15</v>
      </c>
      <c r="E13" s="11">
        <f>F13/1.25</f>
        <v>12560</v>
      </c>
      <c r="F13" s="11">
        <f>15700</f>
        <v>15700</v>
      </c>
      <c r="G13" s="71" t="s">
        <v>16</v>
      </c>
      <c r="H13" s="12" t="s">
        <v>17</v>
      </c>
      <c r="K13" s="41"/>
      <c r="L13" s="41"/>
      <c r="M13" s="41"/>
      <c r="N13" s="41"/>
      <c r="O13" s="41"/>
      <c r="P13" s="41"/>
      <c r="Q13" s="39"/>
      <c r="R13" s="39"/>
      <c r="S13" s="42"/>
      <c r="T13" s="42"/>
      <c r="U13" s="42"/>
    </row>
    <row r="14" spans="1:21" ht="30" customHeight="1" x14ac:dyDescent="0.25">
      <c r="A14" s="13">
        <v>2</v>
      </c>
      <c r="B14" s="73">
        <v>3221</v>
      </c>
      <c r="C14" s="14" t="s">
        <v>18</v>
      </c>
      <c r="D14" s="15" t="s">
        <v>19</v>
      </c>
      <c r="E14" s="11">
        <f t="shared" ref="E14:E16" si="0">F14/1.25</f>
        <v>59291.199999999997</v>
      </c>
      <c r="F14" s="11">
        <f>61114+9000+4000</f>
        <v>74114</v>
      </c>
      <c r="G14" s="72"/>
      <c r="H14" s="71" t="s">
        <v>20</v>
      </c>
      <c r="K14" s="41"/>
      <c r="L14" s="41"/>
      <c r="M14" s="41"/>
      <c r="N14" s="41"/>
      <c r="O14" s="41"/>
      <c r="P14" s="41"/>
      <c r="Q14" s="35"/>
      <c r="R14" s="37"/>
      <c r="S14" s="36"/>
      <c r="T14" s="36"/>
      <c r="U14" s="43"/>
    </row>
    <row r="15" spans="1:21" ht="30" customHeight="1" x14ac:dyDescent="0.25">
      <c r="A15" s="7">
        <v>4</v>
      </c>
      <c r="B15" s="74"/>
      <c r="C15" s="16" t="s">
        <v>21</v>
      </c>
      <c r="D15" s="15" t="s">
        <v>22</v>
      </c>
      <c r="E15" s="11">
        <f>F15/1.25</f>
        <v>36960</v>
      </c>
      <c r="F15" s="11">
        <v>46200</v>
      </c>
      <c r="G15" s="72"/>
      <c r="H15" s="72"/>
      <c r="K15" s="41"/>
      <c r="L15" s="44"/>
      <c r="M15" s="44"/>
      <c r="N15" s="41"/>
      <c r="O15" s="41"/>
      <c r="P15" s="41"/>
      <c r="Q15" s="35"/>
      <c r="R15" s="45"/>
      <c r="S15" s="36"/>
      <c r="T15" s="46"/>
      <c r="U15" s="46"/>
    </row>
    <row r="16" spans="1:21" ht="30" customHeight="1" x14ac:dyDescent="0.25">
      <c r="A16" s="7">
        <v>5</v>
      </c>
      <c r="B16" s="75"/>
      <c r="C16" s="17" t="s">
        <v>23</v>
      </c>
      <c r="D16" s="15" t="s">
        <v>24</v>
      </c>
      <c r="E16" s="11">
        <f t="shared" si="0"/>
        <v>27584</v>
      </c>
      <c r="F16" s="11">
        <v>34480</v>
      </c>
      <c r="G16" s="72"/>
      <c r="H16" s="85"/>
      <c r="K16" s="41"/>
      <c r="L16" s="41"/>
      <c r="M16" s="41"/>
      <c r="N16" s="41"/>
      <c r="O16" s="41"/>
      <c r="P16" s="41"/>
      <c r="Q16" s="35"/>
      <c r="R16" s="45"/>
      <c r="S16" s="36"/>
      <c r="T16" s="46"/>
      <c r="U16" s="47"/>
    </row>
    <row r="17" spans="1:21" ht="30" customHeight="1" x14ac:dyDescent="0.25">
      <c r="A17" s="86">
        <v>6</v>
      </c>
      <c r="B17" s="73">
        <v>3222</v>
      </c>
      <c r="C17" s="18" t="s">
        <v>25</v>
      </c>
      <c r="D17" s="78" t="s">
        <v>26</v>
      </c>
      <c r="E17" s="81">
        <f>F17/1.25</f>
        <v>56000</v>
      </c>
      <c r="F17" s="81">
        <v>70000</v>
      </c>
      <c r="G17" s="72"/>
      <c r="H17" s="84" t="s">
        <v>31</v>
      </c>
      <c r="K17" s="41"/>
      <c r="L17" s="41"/>
      <c r="M17" s="41"/>
      <c r="N17" s="41"/>
      <c r="O17" s="41"/>
      <c r="P17" s="41"/>
      <c r="Q17" s="38"/>
      <c r="R17" s="48"/>
      <c r="S17" s="42"/>
      <c r="T17" s="49"/>
      <c r="U17" s="50"/>
    </row>
    <row r="18" spans="1:21" ht="30" customHeight="1" x14ac:dyDescent="0.25">
      <c r="A18" s="87"/>
      <c r="B18" s="74"/>
      <c r="C18" s="18" t="s">
        <v>48</v>
      </c>
      <c r="D18" s="79"/>
      <c r="E18" s="81"/>
      <c r="F18" s="81"/>
      <c r="G18" s="72"/>
      <c r="H18" s="72"/>
      <c r="K18" s="41"/>
      <c r="L18" s="41"/>
      <c r="M18" s="41"/>
      <c r="N18" s="41"/>
      <c r="O18" s="41"/>
      <c r="P18" s="41"/>
      <c r="Q18" s="35"/>
      <c r="R18" s="51"/>
      <c r="S18" s="36"/>
      <c r="T18" s="49"/>
      <c r="U18" s="49"/>
    </row>
    <row r="19" spans="1:21" ht="30" customHeight="1" x14ac:dyDescent="0.25">
      <c r="A19" s="87"/>
      <c r="B19" s="74"/>
      <c r="C19" s="18" t="s">
        <v>46</v>
      </c>
      <c r="D19" s="79"/>
      <c r="E19" s="82">
        <f>F19/1.25</f>
        <v>20000</v>
      </c>
      <c r="F19" s="82">
        <v>25000</v>
      </c>
      <c r="G19" s="72"/>
      <c r="H19" s="72"/>
      <c r="K19" s="41"/>
      <c r="L19" s="41"/>
      <c r="M19" s="41"/>
      <c r="N19" s="41"/>
      <c r="O19" s="41"/>
      <c r="P19" s="41"/>
      <c r="Q19" s="35"/>
      <c r="R19" s="35"/>
      <c r="S19" s="36"/>
      <c r="T19" s="36"/>
      <c r="U19" s="36"/>
    </row>
    <row r="20" spans="1:21" ht="30" customHeight="1" x14ac:dyDescent="0.25">
      <c r="A20" s="87"/>
      <c r="B20" s="74"/>
      <c r="C20" s="18" t="s">
        <v>47</v>
      </c>
      <c r="D20" s="79"/>
      <c r="E20" s="83"/>
      <c r="F20" s="83"/>
      <c r="G20" s="72"/>
      <c r="H20" s="72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ht="45" customHeight="1" x14ac:dyDescent="0.25">
      <c r="A21" s="87"/>
      <c r="B21" s="74"/>
      <c r="C21" s="19" t="s">
        <v>27</v>
      </c>
      <c r="D21" s="79"/>
      <c r="E21" s="53">
        <f t="shared" ref="E21:E27" si="1">F21/1.25</f>
        <v>16000</v>
      </c>
      <c r="F21" s="53">
        <v>20000</v>
      </c>
      <c r="G21" s="72"/>
      <c r="H21" s="72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ht="30" customHeight="1" x14ac:dyDescent="0.25">
      <c r="A22" s="88"/>
      <c r="B22" s="75"/>
      <c r="C22" s="40" t="s">
        <v>49</v>
      </c>
      <c r="D22" s="80"/>
      <c r="E22" s="54">
        <f t="shared" si="1"/>
        <v>17120</v>
      </c>
      <c r="F22" s="54">
        <v>21400</v>
      </c>
      <c r="G22" s="34"/>
      <c r="H22" s="85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30" customHeight="1" x14ac:dyDescent="0.25">
      <c r="A23" s="7">
        <v>7</v>
      </c>
      <c r="B23" s="8">
        <v>3223</v>
      </c>
      <c r="C23" s="20" t="s">
        <v>28</v>
      </c>
      <c r="D23" s="15" t="s">
        <v>29</v>
      </c>
      <c r="E23" s="11">
        <f t="shared" si="1"/>
        <v>288000</v>
      </c>
      <c r="F23" s="11">
        <v>360000</v>
      </c>
      <c r="G23" s="21" t="s">
        <v>30</v>
      </c>
      <c r="H23" s="11" t="s">
        <v>31</v>
      </c>
      <c r="K23" s="41"/>
      <c r="L23" s="41"/>
      <c r="M23" s="41"/>
      <c r="N23" s="52"/>
      <c r="O23" s="41"/>
      <c r="P23" s="41"/>
      <c r="Q23" s="41"/>
      <c r="R23" s="41"/>
      <c r="S23" s="41"/>
      <c r="T23" s="41"/>
      <c r="U23" s="41"/>
    </row>
    <row r="24" spans="1:21" ht="30" customHeight="1" x14ac:dyDescent="0.25">
      <c r="A24" s="7"/>
      <c r="B24" s="8"/>
      <c r="C24" s="22" t="s">
        <v>32</v>
      </c>
      <c r="D24" s="23" t="s">
        <v>33</v>
      </c>
      <c r="E24" s="11">
        <f t="shared" si="1"/>
        <v>28960</v>
      </c>
      <c r="F24" s="11">
        <f>7000+8000+21200</f>
        <v>36200</v>
      </c>
      <c r="G24" s="76" t="s">
        <v>16</v>
      </c>
      <c r="H24" s="77" t="s">
        <v>20</v>
      </c>
      <c r="K24" s="41"/>
      <c r="L24" s="52"/>
      <c r="M24" s="41"/>
      <c r="N24" s="41"/>
      <c r="O24" s="41"/>
      <c r="P24" s="41"/>
      <c r="Q24" s="41"/>
      <c r="R24" s="41"/>
      <c r="S24" s="41"/>
      <c r="T24" s="41"/>
      <c r="U24" s="41"/>
    </row>
    <row r="25" spans="1:21" ht="30" customHeight="1" x14ac:dyDescent="0.25">
      <c r="A25" s="7">
        <v>8</v>
      </c>
      <c r="B25" s="8">
        <v>4221</v>
      </c>
      <c r="C25" s="24" t="s">
        <v>34</v>
      </c>
      <c r="D25" s="15" t="s">
        <v>35</v>
      </c>
      <c r="E25" s="11">
        <f t="shared" si="1"/>
        <v>6800</v>
      </c>
      <c r="F25" s="11">
        <v>8500</v>
      </c>
      <c r="G25" s="76"/>
      <c r="H25" s="77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ht="30" customHeight="1" x14ac:dyDescent="0.25">
      <c r="A26" s="7">
        <v>9</v>
      </c>
      <c r="B26" s="8">
        <v>4221</v>
      </c>
      <c r="C26" s="18" t="s">
        <v>36</v>
      </c>
      <c r="D26" s="15" t="s">
        <v>37</v>
      </c>
      <c r="E26" s="11">
        <f t="shared" si="1"/>
        <v>31200</v>
      </c>
      <c r="F26" s="11">
        <v>39000</v>
      </c>
      <c r="G26" s="76"/>
      <c r="H26" s="77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ht="30" customHeight="1" x14ac:dyDescent="0.25">
      <c r="A27" s="7">
        <v>10</v>
      </c>
      <c r="B27" s="8">
        <v>4241</v>
      </c>
      <c r="C27" s="9" t="s">
        <v>38</v>
      </c>
      <c r="D27" s="15" t="s">
        <v>39</v>
      </c>
      <c r="E27" s="11">
        <f t="shared" si="1"/>
        <v>239200</v>
      </c>
      <c r="F27" s="11">
        <v>299000</v>
      </c>
      <c r="G27" s="76"/>
      <c r="H27" s="77"/>
    </row>
    <row r="28" spans="1:21" x14ac:dyDescent="0.25">
      <c r="A28" s="6" t="s">
        <v>40</v>
      </c>
      <c r="B28" s="25"/>
      <c r="C28" s="26"/>
      <c r="D28" s="27"/>
      <c r="E28" s="7">
        <f>SUM(E13:E27)</f>
        <v>839675.2</v>
      </c>
      <c r="F28" s="7">
        <f>SUM(F13:F27)</f>
        <v>1049594</v>
      </c>
      <c r="G28" s="28"/>
      <c r="H28" s="29"/>
    </row>
    <row r="29" spans="1:21" ht="15.75" x14ac:dyDescent="0.25">
      <c r="A29" s="2"/>
      <c r="B29" s="30"/>
      <c r="C29" s="30"/>
      <c r="D29" s="30"/>
      <c r="E29" s="30"/>
      <c r="F29" s="30"/>
      <c r="G29" s="2"/>
      <c r="H29" s="2"/>
    </row>
    <row r="30" spans="1:21" x14ac:dyDescent="0.25">
      <c r="A30" s="68" t="s">
        <v>41</v>
      </c>
      <c r="B30" s="68"/>
      <c r="C30" s="68"/>
      <c r="D30" s="68"/>
      <c r="E30" s="68"/>
      <c r="F30" s="68"/>
      <c r="G30" s="68"/>
      <c r="H30" s="68"/>
    </row>
    <row r="31" spans="1:21" x14ac:dyDescent="0.25">
      <c r="A31" s="68"/>
      <c r="B31" s="68"/>
      <c r="C31" s="68"/>
      <c r="D31" s="68"/>
      <c r="E31" s="68"/>
      <c r="F31" s="68"/>
      <c r="G31" s="68"/>
      <c r="H31" s="68"/>
    </row>
    <row r="32" spans="1:21" ht="34.5" customHeight="1" x14ac:dyDescent="0.25">
      <c r="A32" s="68"/>
      <c r="B32" s="68"/>
      <c r="C32" s="68"/>
      <c r="D32" s="68"/>
      <c r="E32" s="68"/>
      <c r="F32" s="68"/>
      <c r="G32" s="68"/>
      <c r="H32" s="68"/>
    </row>
    <row r="33" spans="1:8" ht="15.75" x14ac:dyDescent="0.25">
      <c r="A33" s="30"/>
      <c r="B33" s="30"/>
      <c r="C33" s="30"/>
      <c r="D33" s="30"/>
      <c r="E33" s="30"/>
      <c r="F33" s="30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5.75" x14ac:dyDescent="0.25">
      <c r="A38" s="2"/>
      <c r="B38" s="2" t="s">
        <v>42</v>
      </c>
      <c r="C38" s="2"/>
      <c r="D38" s="2"/>
      <c r="E38" s="2"/>
      <c r="F38" s="2"/>
      <c r="G38" s="69" t="s">
        <v>43</v>
      </c>
      <c r="H38" s="69"/>
    </row>
    <row r="39" spans="1:8" ht="15.75" x14ac:dyDescent="0.25">
      <c r="A39" s="2"/>
      <c r="B39" s="2" t="s">
        <v>44</v>
      </c>
      <c r="C39" s="2"/>
      <c r="D39" s="2"/>
      <c r="E39" s="2"/>
      <c r="F39" s="2"/>
      <c r="G39" s="30"/>
      <c r="H39" s="30"/>
    </row>
    <row r="40" spans="1:8" x14ac:dyDescent="0.25">
      <c r="A40" s="2"/>
      <c r="B40" s="2"/>
      <c r="C40" s="2"/>
      <c r="D40" s="2"/>
      <c r="E40" s="2"/>
      <c r="F40" s="2"/>
      <c r="G40" s="70" t="s">
        <v>45</v>
      </c>
      <c r="H40" s="70"/>
    </row>
    <row r="41" spans="1:8" x14ac:dyDescent="0.25">
      <c r="A41" s="2"/>
      <c r="B41" s="2"/>
      <c r="C41" s="2"/>
      <c r="D41" s="31"/>
      <c r="E41" s="32"/>
      <c r="F41" s="2"/>
      <c r="G41" s="2"/>
      <c r="H41" s="33"/>
    </row>
  </sheetData>
  <mergeCells count="25">
    <mergeCell ref="A30:H32"/>
    <mergeCell ref="G38:H38"/>
    <mergeCell ref="G40:H40"/>
    <mergeCell ref="G13:G21"/>
    <mergeCell ref="B14:B16"/>
    <mergeCell ref="G24:G27"/>
    <mergeCell ref="H24:H27"/>
    <mergeCell ref="D17:D22"/>
    <mergeCell ref="E17:E18"/>
    <mergeCell ref="F17:F18"/>
    <mergeCell ref="E19:E20"/>
    <mergeCell ref="F19:F20"/>
    <mergeCell ref="H17:H22"/>
    <mergeCell ref="H14:H16"/>
    <mergeCell ref="B17:B22"/>
    <mergeCell ref="A17:A22"/>
    <mergeCell ref="A5:H7"/>
    <mergeCell ref="A9:H9"/>
    <mergeCell ref="A11:A12"/>
    <mergeCell ref="B11:B12"/>
    <mergeCell ref="C11:C12"/>
    <mergeCell ref="D11:D12"/>
    <mergeCell ref="E11:F11"/>
    <mergeCell ref="G11:G12"/>
    <mergeCell ref="H11:H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2020-12-10T09:58:08Z</dcterms:modified>
</cp:coreProperties>
</file>